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PCA\"/>
    </mc:Choice>
  </mc:AlternateContent>
  <bookViews>
    <workbookView xWindow="0" yWindow="0" windowWidth="28800" windowHeight="12390"/>
  </bookViews>
  <sheets>
    <sheet name="Cost Summary" sheetId="1" r:id="rId1"/>
    <sheet name="Sheet2" sheetId="2" state="hidden" r:id="rId2"/>
  </sheets>
  <definedNames>
    <definedName name="Gratuity">'Cost Summary'!$F$22</definedName>
    <definedName name="Sales_Tax">'Cost Summary'!$B$22</definedName>
    <definedName name="Total_Participants">'Cost Summary'!$B$20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P20" i="1" l="1"/>
  <c r="Q20" i="1" s="1"/>
  <c r="P19" i="1"/>
  <c r="Q19" i="1" s="1"/>
  <c r="P18" i="1"/>
  <c r="Q18" i="1" s="1"/>
  <c r="P17" i="1"/>
  <c r="Q17" i="1" s="1"/>
  <c r="M20" i="1"/>
  <c r="N20" i="1" s="1"/>
  <c r="M19" i="1"/>
  <c r="N19" i="1" s="1"/>
  <c r="M18" i="1"/>
  <c r="N18" i="1" s="1"/>
  <c r="M17" i="1"/>
  <c r="N17" i="1" s="1"/>
  <c r="J20" i="1"/>
  <c r="K20" i="1" s="1"/>
  <c r="J19" i="1"/>
  <c r="K19" i="1" s="1"/>
  <c r="J18" i="1"/>
  <c r="K18" i="1" s="1"/>
  <c r="J17" i="1"/>
  <c r="K17" i="1" s="1"/>
  <c r="D19" i="1" l="1"/>
  <c r="E19" i="1" s="1"/>
  <c r="G19" i="1" s="1"/>
  <c r="I46" i="1"/>
  <c r="I45" i="1"/>
  <c r="J45" i="1" s="1"/>
  <c r="I44" i="1"/>
  <c r="I43" i="1"/>
  <c r="I42" i="1"/>
  <c r="G29" i="1"/>
  <c r="F29" i="1"/>
  <c r="G28" i="1"/>
  <c r="F28" i="1"/>
  <c r="G27" i="1"/>
  <c r="F27" i="1"/>
  <c r="G26" i="1"/>
  <c r="F26" i="1"/>
  <c r="G25" i="1"/>
  <c r="F25" i="1"/>
  <c r="I36" i="1"/>
  <c r="K36" i="1" s="1"/>
  <c r="I35" i="1"/>
  <c r="K35" i="1" s="1"/>
  <c r="I34" i="1"/>
  <c r="I33" i="1"/>
  <c r="E30" i="1"/>
  <c r="D18" i="1"/>
  <c r="E18" i="1" s="1"/>
  <c r="G18" i="1" s="1"/>
  <c r="D17" i="1"/>
  <c r="E17" i="1" s="1"/>
  <c r="G17" i="1" s="1"/>
  <c r="D16" i="1"/>
  <c r="E16" i="1" s="1"/>
  <c r="G16" i="1" s="1"/>
  <c r="F19" i="1"/>
  <c r="F18" i="1"/>
  <c r="F17" i="1"/>
  <c r="F16" i="1"/>
  <c r="B20" i="1"/>
  <c r="H16" i="1" l="1"/>
  <c r="H17" i="1"/>
  <c r="H18" i="1"/>
  <c r="H19" i="1"/>
  <c r="I47" i="1"/>
  <c r="L44" i="1"/>
  <c r="J46" i="1"/>
  <c r="K46" i="1"/>
  <c r="I26" i="1"/>
  <c r="I27" i="1"/>
  <c r="I28" i="1"/>
  <c r="J25" i="1"/>
  <c r="I29" i="1"/>
  <c r="H26" i="1"/>
  <c r="H28" i="1"/>
  <c r="J34" i="1"/>
  <c r="L34" i="1" s="1"/>
  <c r="J35" i="1"/>
  <c r="L35" i="1" s="1"/>
  <c r="L33" i="1"/>
  <c r="J36" i="1"/>
  <c r="L36" i="1" s="1"/>
  <c r="F30" i="1"/>
  <c r="H29" i="1"/>
  <c r="K37" i="1"/>
  <c r="I37" i="1"/>
  <c r="H27" i="1"/>
  <c r="G30" i="1"/>
  <c r="F20" i="1"/>
  <c r="H25" i="1"/>
  <c r="G20" i="1"/>
  <c r="H20" i="1" l="1"/>
  <c r="L46" i="1"/>
  <c r="L43" i="1"/>
  <c r="K29" i="1"/>
  <c r="L45" i="1"/>
  <c r="J47" i="1"/>
  <c r="K47" i="1"/>
  <c r="L42" i="1"/>
  <c r="J29" i="1"/>
  <c r="J27" i="1"/>
  <c r="K26" i="1"/>
  <c r="H30" i="1"/>
  <c r="I25" i="1"/>
  <c r="I30" i="1" s="1"/>
  <c r="I39" i="1" s="1"/>
  <c r="K25" i="1"/>
  <c r="K28" i="1"/>
  <c r="J26" i="1"/>
  <c r="L37" i="1"/>
  <c r="H37" i="1" s="1"/>
  <c r="J37" i="1"/>
  <c r="J28" i="1"/>
  <c r="K27" i="1"/>
  <c r="H39" i="1" l="1"/>
  <c r="L29" i="1"/>
  <c r="L47" i="1"/>
  <c r="L26" i="1"/>
  <c r="L25" i="1"/>
  <c r="J30" i="1"/>
  <c r="J39" i="1" s="1"/>
  <c r="K30" i="1"/>
  <c r="K39" i="1" s="1"/>
  <c r="L28" i="1"/>
  <c r="L27" i="1"/>
  <c r="H49" i="1" l="1"/>
  <c r="H50" i="1" s="1"/>
  <c r="L30" i="1"/>
  <c r="L39" i="1" s="1"/>
  <c r="L49" i="1" s="1"/>
  <c r="L50" i="1" s="1"/>
</calcChain>
</file>

<file path=xl/comments1.xml><?xml version="1.0" encoding="utf-8"?>
<comments xmlns="http://schemas.openxmlformats.org/spreadsheetml/2006/main">
  <authors>
    <author>Carolyn Wong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Add rows as required. (Select row, click on copy, click on "insert copied rows")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Eventbrite fees = 6%+$1.59 (3.5% payment fees, 2.5% +$1.59 Eventbrite fees)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ticket types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total number for each ticket type.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ticket price (including Eventbrite fees)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local tax rate.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gratuity rate. This value should be provided by the vendor.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Add rows as required. (Select row, click on copy, click on "insert copied rows")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per person food costs for each item (do not include tax or gratuity).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Add rows as required. (Select row, click on copy, click on "insert copied rows")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If there is no tax enter zero.
If the tax is not calculated, copy the formula from another cell in the column.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If there is no gratuity enter zero.
If the gratuity is not calculated, copy the formula from another cell in the column.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number of each fixed food cost items.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fixed food costs (do not include tax or gratuities.)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Add rows as required. (Select row, click on copy, click on "insert copied rows")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If there is no tax enter zero.
If the tax is not calculated, copy the formula from another cell in the column.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If there is no gratuity enter zero.
If the gratuity is not calculated, copy the formula from another cell in the column.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the number of each fixed cost item.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Enter fixed costs here.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Per person subsidized costs.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>Carolyn Wong:</t>
        </r>
        <r>
          <rPr>
            <sz val="9"/>
            <color indexed="81"/>
            <rFont val="Tahoma"/>
            <family val="2"/>
          </rPr>
          <t xml:space="preserve">
Total subsidized costs.</t>
        </r>
      </text>
    </comment>
  </commentList>
</comments>
</file>

<file path=xl/sharedStrings.xml><?xml version="1.0" encoding="utf-8"?>
<sst xmlns="http://schemas.openxmlformats.org/spreadsheetml/2006/main" count="89" uniqueCount="52">
  <si>
    <t>Vendor</t>
  </si>
  <si>
    <t>Total</t>
  </si>
  <si>
    <t>Notes</t>
  </si>
  <si>
    <t>Tax</t>
  </si>
  <si>
    <t>Total Food</t>
  </si>
  <si>
    <t>Number</t>
  </si>
  <si>
    <t>Ticket Price</t>
  </si>
  <si>
    <t>Gratuity</t>
  </si>
  <si>
    <t>Costs/person</t>
  </si>
  <si>
    <t>Estimated Income</t>
  </si>
  <si>
    <t>Total Income</t>
  </si>
  <si>
    <t>Net Income</t>
  </si>
  <si>
    <t>Total/person</t>
  </si>
  <si>
    <t>Total Tax</t>
  </si>
  <si>
    <t>Total Gratuity</t>
  </si>
  <si>
    <t>Per Person Food Costs</t>
  </si>
  <si>
    <t>Sub-total Per Person Food Costs</t>
  </si>
  <si>
    <t>Fixed Food Costs</t>
  </si>
  <si>
    <t>Unit Costs</t>
  </si>
  <si>
    <t>Total Food Costs</t>
  </si>
  <si>
    <t>Total Net Income</t>
  </si>
  <si>
    <t>Other Fixed Costs</t>
  </si>
  <si>
    <t>Total Costs</t>
  </si>
  <si>
    <t>Enter Tax Rate:</t>
  </si>
  <si>
    <t>Enter Gratuity Rate:</t>
  </si>
  <si>
    <t>Total Other Fixed Costs</t>
  </si>
  <si>
    <t>Subsidized Costs</t>
  </si>
  <si>
    <t>Sub-total Fixed Food Costs</t>
  </si>
  <si>
    <t>Name</t>
  </si>
  <si>
    <t>Email</t>
  </si>
  <si>
    <t>Deposit Required:</t>
  </si>
  <si>
    <t>Amount</t>
  </si>
  <si>
    <t>Paid by</t>
  </si>
  <si>
    <t>Date Required</t>
  </si>
  <si>
    <t>Date Paid</t>
  </si>
  <si>
    <t>Additional Information</t>
  </si>
  <si>
    <t>Total Eventbrite Fees</t>
  </si>
  <si>
    <t>Refundable?</t>
  </si>
  <si>
    <t>Date Submitted:</t>
  </si>
  <si>
    <t>Event Recap</t>
  </si>
  <si>
    <t>Safety Report</t>
  </si>
  <si>
    <t>Lunch (per person)</t>
  </si>
  <si>
    <t>Cars</t>
  </si>
  <si>
    <t>Total Per Person Food Costs</t>
  </si>
  <si>
    <t>Total Fixed Food Costs</t>
  </si>
  <si>
    <t>Eventbrite Fees</t>
  </si>
  <si>
    <t>Eventbrite Fees = 6% + $1.59 (3.5% payment processing fees + 2.5% Eventbrite fees + $1.59)</t>
  </si>
  <si>
    <t>Fee</t>
  </si>
  <si>
    <t>Observer's Report</t>
  </si>
  <si>
    <t>Reports</t>
  </si>
  <si>
    <t>Diablo PCA Tour Cost Summary</t>
  </si>
  <si>
    <t>Please complete all fields in Yellow and attach to budget approval workflow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</si>
</sst>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0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0" fillId="0" borderId="0" xfId="0" applyFont="1"/>
    <xf numFmtId="44" fontId="1" fillId="0" borderId="0" xfId="1" applyFont="1"/>
    <xf numFmtId="0" fontId="3" fillId="0" borderId="0" xfId="0" applyFont="1"/>
    <xf numFmtId="44" fontId="3" fillId="0" borderId="0" xfId="1" applyFont="1"/>
    <xf numFmtId="0" fontId="5" fillId="0" borderId="0" xfId="0" applyFont="1"/>
    <xf numFmtId="44" fontId="5" fillId="0" borderId="0" xfId="1" applyFont="1"/>
    <xf numFmtId="0" fontId="7" fillId="0" borderId="0" xfId="0" applyFont="1"/>
    <xf numFmtId="44" fontId="7" fillId="0" borderId="0" xfId="1" applyFont="1"/>
    <xf numFmtId="10" fontId="0" fillId="2" borderId="0" xfId="0" applyNumberFormat="1" applyFill="1"/>
    <xf numFmtId="44" fontId="8" fillId="0" borderId="0" xfId="1" applyFont="1"/>
    <xf numFmtId="0" fontId="6" fillId="0" borderId="0" xfId="0" applyFont="1"/>
    <xf numFmtId="0" fontId="3" fillId="0" borderId="0" xfId="0" applyFont="1" applyAlignment="1">
      <alignment vertical="center"/>
    </xf>
    <xf numFmtId="44" fontId="3" fillId="0" borderId="0" xfId="0" applyNumberFormat="1" applyFont="1"/>
    <xf numFmtId="0" fontId="0" fillId="0" borderId="6" xfId="0" applyBorder="1"/>
    <xf numFmtId="44" fontId="0" fillId="2" borderId="7" xfId="1" applyFont="1" applyFill="1" applyBorder="1"/>
    <xf numFmtId="44" fontId="0" fillId="0" borderId="7" xfId="1" applyFont="1" applyFill="1" applyBorder="1"/>
    <xf numFmtId="44" fontId="0" fillId="0" borderId="7" xfId="1" applyFont="1" applyBorder="1"/>
    <xf numFmtId="44" fontId="0" fillId="0" borderId="8" xfId="1" applyFont="1" applyBorder="1"/>
    <xf numFmtId="0" fontId="2" fillId="0" borderId="12" xfId="0" applyFont="1" applyBorder="1"/>
    <xf numFmtId="0" fontId="7" fillId="0" borderId="15" xfId="0" applyFont="1" applyBorder="1"/>
    <xf numFmtId="44" fontId="7" fillId="0" borderId="16" xfId="1" applyFont="1" applyBorder="1"/>
    <xf numFmtId="44" fontId="7" fillId="0" borderId="17" xfId="1" applyFont="1" applyBorder="1"/>
    <xf numFmtId="0" fontId="0" fillId="0" borderId="3" xfId="0" applyBorder="1"/>
    <xf numFmtId="44" fontId="0" fillId="2" borderId="4" xfId="1" applyFont="1" applyFill="1" applyBorder="1"/>
    <xf numFmtId="44" fontId="0" fillId="0" borderId="4" xfId="1" applyFont="1" applyFill="1" applyBorder="1"/>
    <xf numFmtId="44" fontId="0" fillId="0" borderId="4" xfId="1" applyFont="1" applyBorder="1"/>
    <xf numFmtId="44" fontId="0" fillId="0" borderId="5" xfId="1" applyFont="1" applyBorder="1"/>
    <xf numFmtId="0" fontId="0" fillId="0" borderId="9" xfId="0" applyBorder="1"/>
    <xf numFmtId="44" fontId="0" fillId="2" borderId="10" xfId="1" applyFont="1" applyFill="1" applyBorder="1"/>
    <xf numFmtId="44" fontId="0" fillId="0" borderId="10" xfId="1" applyFont="1" applyFill="1" applyBorder="1"/>
    <xf numFmtId="44" fontId="0" fillId="0" borderId="10" xfId="1" applyFont="1" applyBorder="1"/>
    <xf numFmtId="44" fontId="0" fillId="0" borderId="11" xfId="1" applyFont="1" applyBorder="1"/>
    <xf numFmtId="0" fontId="2" fillId="0" borderId="16" xfId="0" applyFont="1" applyBorder="1"/>
    <xf numFmtId="44" fontId="1" fillId="0" borderId="16" xfId="1" applyFont="1" applyBorder="1"/>
    <xf numFmtId="44" fontId="2" fillId="0" borderId="16" xfId="1" applyFont="1" applyBorder="1"/>
    <xf numFmtId="44" fontId="0" fillId="3" borderId="21" xfId="1" applyFont="1" applyFill="1" applyBorder="1"/>
    <xf numFmtId="44" fontId="0" fillId="3" borderId="22" xfId="1" applyFont="1" applyFill="1" applyBorder="1"/>
    <xf numFmtId="44" fontId="0" fillId="3" borderId="24" xfId="1" applyFont="1" applyFill="1" applyBorder="1"/>
    <xf numFmtId="44" fontId="0" fillId="3" borderId="0" xfId="1" applyFont="1" applyFill="1" applyBorder="1"/>
    <xf numFmtId="44" fontId="0" fillId="3" borderId="25" xfId="1" applyFont="1" applyFill="1" applyBorder="1"/>
    <xf numFmtId="44" fontId="0" fillId="3" borderId="26" xfId="1" applyFont="1" applyFill="1" applyBorder="1"/>
    <xf numFmtId="0" fontId="10" fillId="0" borderId="0" xfId="0" applyFont="1"/>
    <xf numFmtId="0" fontId="10" fillId="0" borderId="20" xfId="0" applyFont="1" applyFill="1" applyBorder="1"/>
    <xf numFmtId="44" fontId="10" fillId="0" borderId="20" xfId="1" applyFont="1" applyFill="1" applyBorder="1"/>
    <xf numFmtId="44" fontId="10" fillId="0" borderId="20" xfId="1" applyFont="1" applyBorder="1"/>
    <xf numFmtId="44" fontId="4" fillId="0" borderId="20" xfId="1" applyFont="1" applyBorder="1"/>
    <xf numFmtId="0" fontId="2" fillId="0" borderId="20" xfId="0" applyFont="1" applyBorder="1"/>
    <xf numFmtId="44" fontId="2" fillId="0" borderId="20" xfId="1" applyFont="1" applyBorder="1"/>
    <xf numFmtId="44" fontId="1" fillId="0" borderId="20" xfId="1" applyFont="1" applyBorder="1"/>
    <xf numFmtId="44" fontId="2" fillId="0" borderId="14" xfId="1" applyFont="1" applyBorder="1" applyAlignment="1">
      <alignment horizontal="center"/>
    </xf>
    <xf numFmtId="0" fontId="2" fillId="0" borderId="43" xfId="0" applyFont="1" applyBorder="1"/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4" fontId="0" fillId="0" borderId="7" xfId="1" applyFont="1" applyBorder="1" applyAlignment="1">
      <alignment horizontal="left" vertical="top" wrapText="1"/>
    </xf>
    <xf numFmtId="44" fontId="0" fillId="0" borderId="10" xfId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9" fontId="3" fillId="2" borderId="0" xfId="0" applyNumberFormat="1" applyFont="1" applyFill="1"/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4" fontId="0" fillId="0" borderId="4" xfId="1" applyFont="1" applyBorder="1" applyAlignment="1">
      <alignment horizontal="left" vertical="top" wrapText="1"/>
    </xf>
    <xf numFmtId="14" fontId="0" fillId="0" borderId="5" xfId="0" applyNumberFormat="1" applyBorder="1" applyAlignment="1">
      <alignment horizontal="center" vertical="top" wrapText="1"/>
    </xf>
    <xf numFmtId="44" fontId="0" fillId="0" borderId="41" xfId="1" applyFont="1" applyBorder="1"/>
    <xf numFmtId="44" fontId="7" fillId="0" borderId="1" xfId="1" applyFont="1" applyBorder="1"/>
    <xf numFmtId="44" fontId="0" fillId="0" borderId="40" xfId="1" applyFont="1" applyBorder="1"/>
    <xf numFmtId="44" fontId="0" fillId="0" borderId="42" xfId="1" applyFont="1" applyBorder="1"/>
    <xf numFmtId="0" fontId="2" fillId="0" borderId="21" xfId="0" applyFont="1" applyBorder="1" applyAlignment="1">
      <alignment horizontal="center" vertical="top" wrapText="1"/>
    </xf>
    <xf numFmtId="44" fontId="0" fillId="0" borderId="29" xfId="1" applyFont="1" applyBorder="1" applyAlignment="1">
      <alignment horizontal="center" vertical="top" wrapText="1"/>
    </xf>
    <xf numFmtId="44" fontId="0" fillId="0" borderId="31" xfId="1" applyFont="1" applyBorder="1" applyAlignment="1">
      <alignment horizontal="center" vertical="top" wrapText="1"/>
    </xf>
    <xf numFmtId="44" fontId="0" fillId="0" borderId="32" xfId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0" fontId="0" fillId="0" borderId="0" xfId="0" applyNumberFormat="1" applyFill="1"/>
    <xf numFmtId="0" fontId="2" fillId="0" borderId="34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4" fontId="2" fillId="0" borderId="13" xfId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4" fontId="2" fillId="0" borderId="23" xfId="1" applyFont="1" applyBorder="1" applyAlignment="1">
      <alignment horizontal="center"/>
    </xf>
    <xf numFmtId="44" fontId="0" fillId="0" borderId="30" xfId="1" applyFont="1" applyBorder="1"/>
    <xf numFmtId="44" fontId="0" fillId="0" borderId="38" xfId="1" applyFont="1" applyBorder="1"/>
    <xf numFmtId="44" fontId="0" fillId="0" borderId="39" xfId="1" applyFont="1" applyBorder="1"/>
    <xf numFmtId="44" fontId="1" fillId="0" borderId="27" xfId="1" applyFont="1" applyBorder="1"/>
    <xf numFmtId="44" fontId="9" fillId="0" borderId="17" xfId="1" applyFont="1" applyBorder="1"/>
    <xf numFmtId="44" fontId="1" fillId="0" borderId="45" xfId="1" applyFont="1" applyBorder="1"/>
    <xf numFmtId="44" fontId="0" fillId="3" borderId="35" xfId="1" applyFont="1" applyFill="1" applyBorder="1"/>
    <xf numFmtId="44" fontId="0" fillId="3" borderId="33" xfId="1" applyFont="1" applyFill="1" applyBorder="1"/>
    <xf numFmtId="44" fontId="0" fillId="3" borderId="2" xfId="1" applyFont="1" applyFill="1" applyBorder="1"/>
    <xf numFmtId="44" fontId="2" fillId="0" borderId="28" xfId="1" applyFont="1" applyBorder="1"/>
    <xf numFmtId="44" fontId="10" fillId="0" borderId="45" xfId="1" applyFont="1" applyBorder="1"/>
    <xf numFmtId="44" fontId="4" fillId="0" borderId="28" xfId="1" applyFont="1" applyBorder="1"/>
    <xf numFmtId="0" fontId="0" fillId="0" borderId="0" xfId="0" applyBorder="1" applyAlignment="1">
      <alignment vertical="top" wrapText="1"/>
    </xf>
    <xf numFmtId="44" fontId="2" fillId="0" borderId="48" xfId="1" applyFont="1" applyBorder="1" applyAlignment="1">
      <alignment horizontal="center"/>
    </xf>
    <xf numFmtId="44" fontId="13" fillId="0" borderId="6" xfId="1" applyFont="1" applyBorder="1"/>
    <xf numFmtId="44" fontId="13" fillId="0" borderId="7" xfId="0" applyNumberFormat="1" applyFont="1" applyBorder="1"/>
    <xf numFmtId="44" fontId="13" fillId="0" borderId="8" xfId="0" applyNumberFormat="1" applyFont="1" applyBorder="1"/>
    <xf numFmtId="44" fontId="13" fillId="0" borderId="9" xfId="1" applyFont="1" applyBorder="1"/>
    <xf numFmtId="44" fontId="13" fillId="0" borderId="10" xfId="0" applyNumberFormat="1" applyFont="1" applyBorder="1"/>
    <xf numFmtId="44" fontId="13" fillId="0" borderId="11" xfId="0" applyNumberFormat="1" applyFont="1" applyBorder="1"/>
    <xf numFmtId="44" fontId="13" fillId="0" borderId="18" xfId="1" applyFont="1" applyBorder="1"/>
    <xf numFmtId="44" fontId="13" fillId="0" borderId="59" xfId="0" applyNumberFormat="1" applyFont="1" applyBorder="1"/>
    <xf numFmtId="44" fontId="13" fillId="0" borderId="19" xfId="0" applyNumberFormat="1" applyFont="1" applyBorder="1"/>
    <xf numFmtId="44" fontId="13" fillId="0" borderId="54" xfId="0" applyNumberFormat="1" applyFont="1" applyBorder="1"/>
    <xf numFmtId="44" fontId="13" fillId="0" borderId="31" xfId="0" applyNumberFormat="1" applyFont="1" applyBorder="1"/>
    <xf numFmtId="44" fontId="13" fillId="0" borderId="32" xfId="0" applyNumberFormat="1" applyFont="1" applyBorder="1"/>
    <xf numFmtId="44" fontId="13" fillId="0" borderId="60" xfId="1" applyFont="1" applyBorder="1" applyAlignment="1">
      <alignment horizontal="center"/>
    </xf>
    <xf numFmtId="44" fontId="13" fillId="0" borderId="20" xfId="0" applyNumberFormat="1" applyFont="1" applyBorder="1" applyAlignment="1">
      <alignment horizontal="center"/>
    </xf>
    <xf numFmtId="44" fontId="13" fillId="0" borderId="46" xfId="0" applyNumberFormat="1" applyFont="1" applyBorder="1" applyAlignment="1">
      <alignment horizontal="center"/>
    </xf>
    <xf numFmtId="44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44" fontId="0" fillId="0" borderId="4" xfId="1" applyFont="1" applyBorder="1" applyAlignment="1"/>
    <xf numFmtId="44" fontId="0" fillId="0" borderId="5" xfId="1" applyFont="1" applyBorder="1" applyAlignment="1"/>
    <xf numFmtId="0" fontId="0" fillId="0" borderId="6" xfId="0" applyFont="1" applyBorder="1"/>
    <xf numFmtId="44" fontId="0" fillId="0" borderId="7" xfId="1" applyFont="1" applyBorder="1" applyAlignment="1"/>
    <xf numFmtId="44" fontId="2" fillId="0" borderId="8" xfId="1" applyFont="1" applyBorder="1" applyAlignment="1">
      <alignment horizontal="center"/>
    </xf>
    <xf numFmtId="0" fontId="0" fillId="0" borderId="9" xfId="0" applyFont="1" applyBorder="1"/>
    <xf numFmtId="44" fontId="0" fillId="0" borderId="10" xfId="1" applyFont="1" applyBorder="1" applyAlignment="1"/>
    <xf numFmtId="44" fontId="2" fillId="0" borderId="11" xfId="1" applyFont="1" applyBorder="1" applyAlignment="1">
      <alignment horizontal="center"/>
    </xf>
    <xf numFmtId="0" fontId="2" fillId="0" borderId="36" xfId="0" applyFont="1" applyBorder="1"/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14" fillId="0" borderId="0" xfId="0" applyFont="1"/>
    <xf numFmtId="44" fontId="0" fillId="2" borderId="59" xfId="1" applyFont="1" applyFill="1" applyBorder="1"/>
    <xf numFmtId="0" fontId="2" fillId="0" borderId="60" xfId="0" applyFont="1" applyBorder="1"/>
    <xf numFmtId="0" fontId="2" fillId="0" borderId="20" xfId="0" applyFont="1" applyBorder="1" applyAlignment="1">
      <alignment horizontal="center"/>
    </xf>
    <xf numFmtId="0" fontId="0" fillId="2" borderId="59" xfId="0" applyFill="1" applyBorder="1" applyAlignment="1">
      <alignment horizontal="center"/>
    </xf>
    <xf numFmtId="44" fontId="2" fillId="0" borderId="10" xfId="1" applyFont="1" applyBorder="1" applyAlignment="1">
      <alignment horizontal="center"/>
    </xf>
    <xf numFmtId="0" fontId="0" fillId="0" borderId="3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4" fontId="4" fillId="0" borderId="46" xfId="1" applyFont="1" applyBorder="1" applyAlignment="1">
      <alignment horizontal="left"/>
    </xf>
    <xf numFmtId="44" fontId="4" fillId="0" borderId="47" xfId="1" applyFont="1" applyBorder="1" applyAlignment="1">
      <alignment horizontal="left"/>
    </xf>
    <xf numFmtId="44" fontId="4" fillId="0" borderId="49" xfId="1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0" xfId="0" applyBorder="1" applyAlignment="1">
      <alignment horizontal="left"/>
    </xf>
    <xf numFmtId="44" fontId="0" fillId="0" borderId="31" xfId="1" applyFont="1" applyBorder="1" applyAlignment="1">
      <alignment horizontal="left"/>
    </xf>
    <xf numFmtId="44" fontId="0" fillId="0" borderId="56" xfId="1" applyFont="1" applyBorder="1" applyAlignment="1">
      <alignment horizontal="left"/>
    </xf>
    <xf numFmtId="44" fontId="0" fillId="0" borderId="51" xfId="1" applyFont="1" applyBorder="1" applyAlignment="1">
      <alignment horizontal="left"/>
    </xf>
    <xf numFmtId="44" fontId="0" fillId="0" borderId="32" xfId="1" applyFont="1" applyBorder="1" applyAlignment="1">
      <alignment horizontal="left"/>
    </xf>
    <xf numFmtId="44" fontId="0" fillId="0" borderId="57" xfId="1" applyFont="1" applyBorder="1" applyAlignment="1">
      <alignment horizontal="left"/>
    </xf>
    <xf numFmtId="44" fontId="0" fillId="0" borderId="52" xfId="1" applyFont="1" applyBorder="1" applyAlignment="1">
      <alignment horizontal="left"/>
    </xf>
    <xf numFmtId="44" fontId="0" fillId="2" borderId="31" xfId="1" applyFont="1" applyFill="1" applyBorder="1" applyAlignment="1">
      <alignment horizontal="left"/>
    </xf>
    <xf numFmtId="44" fontId="0" fillId="2" borderId="38" xfId="1" applyFont="1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4" fontId="2" fillId="0" borderId="21" xfId="1" applyFont="1" applyBorder="1" applyAlignment="1">
      <alignment horizontal="center"/>
    </xf>
    <xf numFmtId="44" fontId="2" fillId="0" borderId="35" xfId="1" applyFont="1" applyBorder="1" applyAlignment="1">
      <alignment horizontal="center"/>
    </xf>
    <xf numFmtId="44" fontId="2" fillId="0" borderId="34" xfId="1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44" fontId="2" fillId="0" borderId="46" xfId="1" applyFont="1" applyBorder="1" applyAlignment="1">
      <alignment horizontal="left"/>
    </xf>
    <xf numFmtId="44" fontId="2" fillId="0" borderId="47" xfId="1" applyFont="1" applyBorder="1" applyAlignment="1">
      <alignment horizontal="left"/>
    </xf>
    <xf numFmtId="44" fontId="2" fillId="0" borderId="49" xfId="1" applyFont="1" applyBorder="1" applyAlignment="1">
      <alignment horizontal="left"/>
    </xf>
    <xf numFmtId="44" fontId="9" fillId="0" borderId="44" xfId="1" applyFont="1" applyBorder="1" applyAlignment="1">
      <alignment horizontal="center"/>
    </xf>
    <xf numFmtId="44" fontId="9" fillId="0" borderId="47" xfId="1" applyFont="1" applyBorder="1" applyAlignment="1">
      <alignment horizontal="center"/>
    </xf>
    <xf numFmtId="44" fontId="9" fillId="0" borderId="49" xfId="1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44" fontId="0" fillId="2" borderId="54" xfId="1" applyFont="1" applyFill="1" applyBorder="1" applyAlignment="1">
      <alignment horizontal="left"/>
    </xf>
    <xf numFmtId="44" fontId="0" fillId="2" borderId="61" xfId="1" applyFont="1" applyFill="1" applyBorder="1" applyAlignment="1">
      <alignment horizontal="left"/>
    </xf>
    <xf numFmtId="44" fontId="0" fillId="0" borderId="54" xfId="1" applyFont="1" applyBorder="1" applyAlignment="1">
      <alignment horizontal="left"/>
    </xf>
    <xf numFmtId="44" fontId="0" fillId="0" borderId="55" xfId="1" applyFont="1" applyBorder="1" applyAlignment="1">
      <alignment horizontal="left"/>
    </xf>
    <xf numFmtId="44" fontId="0" fillId="0" borderId="53" xfId="1" applyFont="1" applyBorder="1" applyAlignment="1">
      <alignment horizontal="left"/>
    </xf>
    <xf numFmtId="0" fontId="1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50"/>
  <sheetViews>
    <sheetView tabSelected="1" zoomScaleNormal="100" workbookViewId="0">
      <selection activeCell="A3" sqref="A3"/>
    </sheetView>
  </sheetViews>
  <sheetFormatPr defaultRowHeight="15" x14ac:dyDescent="0.25"/>
  <cols>
    <col min="1" max="1" width="20.5703125" customWidth="1"/>
    <col min="2" max="3" width="12.5703125" customWidth="1"/>
    <col min="4" max="4" width="15.5703125" bestFit="1" customWidth="1"/>
    <col min="5" max="5" width="15.5703125" style="1" customWidth="1"/>
    <col min="6" max="6" width="15" style="1" bestFit="1" customWidth="1"/>
    <col min="7" max="7" width="16.140625" style="1" customWidth="1"/>
    <col min="8" max="8" width="19.140625" style="1" bestFit="1" customWidth="1"/>
    <col min="9" max="17" width="12.5703125" style="1" customWidth="1"/>
    <col min="18" max="18" width="12.5703125" customWidth="1"/>
  </cols>
  <sheetData>
    <row r="1" spans="1:21" ht="33.75" x14ac:dyDescent="0.5">
      <c r="A1" s="139" t="s">
        <v>50</v>
      </c>
      <c r="R1" s="1"/>
    </row>
    <row r="2" spans="1:21" x14ac:dyDescent="0.25">
      <c r="R2" s="1"/>
      <c r="T2" s="14"/>
    </row>
    <row r="3" spans="1:21" ht="18.75" x14ac:dyDescent="0.3">
      <c r="A3" s="209" t="s">
        <v>51</v>
      </c>
      <c r="R3" s="1"/>
      <c r="T3" s="14"/>
    </row>
    <row r="4" spans="1:21" x14ac:dyDescent="0.25">
      <c r="R4" s="1"/>
      <c r="T4" s="14"/>
    </row>
    <row r="5" spans="1:21" ht="15.75" thickBot="1" x14ac:dyDescent="0.3">
      <c r="A5" s="60" t="s">
        <v>30</v>
      </c>
      <c r="B5" s="55"/>
      <c r="C5" s="55"/>
      <c r="D5" s="55"/>
      <c r="E5" s="55"/>
      <c r="F5" s="55"/>
      <c r="G5" s="55"/>
      <c r="I5" s="2" t="s">
        <v>35</v>
      </c>
      <c r="J5"/>
      <c r="K5"/>
      <c r="R5" s="1"/>
      <c r="T5" s="14"/>
    </row>
    <row r="6" spans="1:21" ht="15.75" thickBot="1" x14ac:dyDescent="0.3">
      <c r="A6" s="78" t="s">
        <v>33</v>
      </c>
      <c r="B6" s="179" t="s">
        <v>0</v>
      </c>
      <c r="C6" s="180"/>
      <c r="D6" s="62" t="s">
        <v>31</v>
      </c>
      <c r="E6" s="70" t="s">
        <v>37</v>
      </c>
      <c r="F6" s="177" t="s">
        <v>32</v>
      </c>
      <c r="G6" s="178"/>
      <c r="H6" s="63" t="s">
        <v>34</v>
      </c>
      <c r="I6" s="145"/>
      <c r="J6" s="146"/>
      <c r="K6" s="146"/>
      <c r="L6" s="146"/>
      <c r="M6" s="146"/>
      <c r="N6" s="146"/>
      <c r="O6" s="146"/>
      <c r="P6" s="146"/>
      <c r="Q6" s="146"/>
      <c r="R6" s="147"/>
      <c r="T6" s="14"/>
    </row>
    <row r="7" spans="1:21" x14ac:dyDescent="0.25">
      <c r="A7" s="74"/>
      <c r="B7" s="133"/>
      <c r="C7" s="134"/>
      <c r="D7" s="64"/>
      <c r="E7" s="71"/>
      <c r="F7" s="127"/>
      <c r="G7" s="128"/>
      <c r="H7" s="65"/>
      <c r="I7" s="148"/>
      <c r="J7" s="149"/>
      <c r="K7" s="149"/>
      <c r="L7" s="149"/>
      <c r="M7" s="149"/>
      <c r="N7" s="149"/>
      <c r="O7" s="149"/>
      <c r="P7" s="149"/>
      <c r="Q7" s="149"/>
      <c r="R7" s="150"/>
      <c r="S7" s="14"/>
    </row>
    <row r="8" spans="1:21" x14ac:dyDescent="0.25">
      <c r="A8" s="75"/>
      <c r="B8" s="135"/>
      <c r="C8" s="136"/>
      <c r="D8" s="58"/>
      <c r="E8" s="72"/>
      <c r="F8" s="129"/>
      <c r="G8" s="130"/>
      <c r="H8" s="56"/>
      <c r="I8" s="148"/>
      <c r="J8" s="149"/>
      <c r="K8" s="149"/>
      <c r="L8" s="149"/>
      <c r="M8" s="149"/>
      <c r="N8" s="149"/>
      <c r="O8" s="149"/>
      <c r="P8" s="149"/>
      <c r="Q8" s="149"/>
      <c r="R8" s="150"/>
      <c r="S8" s="1"/>
      <c r="T8" s="1"/>
      <c r="U8" s="1"/>
    </row>
    <row r="9" spans="1:21" ht="14.25" customHeight="1" thickBot="1" x14ac:dyDescent="0.3">
      <c r="A9" s="76"/>
      <c r="B9" s="137"/>
      <c r="C9" s="138"/>
      <c r="D9" s="59"/>
      <c r="E9" s="73"/>
      <c r="F9" s="131"/>
      <c r="G9" s="132"/>
      <c r="H9" s="57"/>
      <c r="I9" s="148"/>
      <c r="J9" s="149"/>
      <c r="K9" s="149"/>
      <c r="L9" s="149"/>
      <c r="M9" s="149"/>
      <c r="N9" s="149"/>
      <c r="O9" s="149"/>
      <c r="P9" s="149"/>
      <c r="Q9" s="149"/>
      <c r="R9" s="150"/>
      <c r="S9" s="99"/>
      <c r="T9" s="99"/>
      <c r="U9" s="99"/>
    </row>
    <row r="10" spans="1:21" ht="15.75" thickBot="1" x14ac:dyDescent="0.3">
      <c r="A10" s="55"/>
      <c r="B10" s="85"/>
      <c r="C10" s="85"/>
      <c r="D10" s="55"/>
      <c r="E10" s="117"/>
      <c r="F10" s="55"/>
      <c r="G10" s="55"/>
      <c r="H10" s="55"/>
      <c r="I10" s="148"/>
      <c r="J10" s="149"/>
      <c r="K10" s="149"/>
      <c r="L10" s="149"/>
      <c r="M10" s="149"/>
      <c r="N10" s="149"/>
      <c r="O10" s="149"/>
      <c r="P10" s="149"/>
      <c r="Q10" s="149"/>
      <c r="R10" s="150"/>
      <c r="S10" s="99"/>
      <c r="T10" s="99"/>
      <c r="U10" s="99"/>
    </row>
    <row r="11" spans="1:21" ht="15.75" thickBot="1" x14ac:dyDescent="0.3">
      <c r="A11" s="54" t="s">
        <v>49</v>
      </c>
      <c r="B11" s="168" t="s">
        <v>28</v>
      </c>
      <c r="C11" s="169"/>
      <c r="D11" s="170"/>
      <c r="E11" s="171" t="s">
        <v>29</v>
      </c>
      <c r="F11" s="172"/>
      <c r="G11" s="173"/>
      <c r="H11" s="172"/>
      <c r="I11" s="148"/>
      <c r="J11" s="149"/>
      <c r="K11" s="149"/>
      <c r="L11" s="149"/>
      <c r="M11" s="149"/>
      <c r="N11" s="149"/>
      <c r="O11" s="149"/>
      <c r="P11" s="149"/>
      <c r="Q11" s="149"/>
      <c r="R11" s="150"/>
      <c r="S11" s="99"/>
      <c r="T11" s="99"/>
      <c r="U11" s="99"/>
    </row>
    <row r="12" spans="1:21" ht="15.75" thickBot="1" x14ac:dyDescent="0.3">
      <c r="A12" s="26" t="s">
        <v>39</v>
      </c>
      <c r="B12" s="183"/>
      <c r="C12" s="183"/>
      <c r="D12" s="183"/>
      <c r="E12" s="184"/>
      <c r="F12" s="184"/>
      <c r="G12" s="118" t="s">
        <v>38</v>
      </c>
      <c r="H12" s="119"/>
      <c r="I12" s="151"/>
      <c r="J12" s="152"/>
      <c r="K12" s="152"/>
      <c r="L12" s="152"/>
      <c r="M12" s="152"/>
      <c r="N12" s="152"/>
      <c r="O12" s="152"/>
      <c r="P12" s="152"/>
      <c r="Q12" s="152"/>
      <c r="R12" s="153"/>
      <c r="S12" s="99"/>
      <c r="T12" s="99"/>
      <c r="U12" s="99"/>
    </row>
    <row r="13" spans="1:21" s="2" customFormat="1" x14ac:dyDescent="0.25">
      <c r="A13" s="120" t="s">
        <v>48</v>
      </c>
      <c r="B13" s="185"/>
      <c r="C13" s="185"/>
      <c r="D13" s="185"/>
      <c r="E13" s="187"/>
      <c r="F13" s="187"/>
      <c r="G13" s="121" t="s">
        <v>38</v>
      </c>
      <c r="H13" s="122"/>
      <c r="S13" s="14"/>
    </row>
    <row r="14" spans="1:21" ht="15.75" thickBot="1" x14ac:dyDescent="0.3">
      <c r="A14" s="123" t="s">
        <v>40</v>
      </c>
      <c r="B14" s="186"/>
      <c r="C14" s="186"/>
      <c r="D14" s="186"/>
      <c r="E14" s="144"/>
      <c r="F14" s="144"/>
      <c r="G14" s="124" t="s">
        <v>38</v>
      </c>
      <c r="H14" s="125"/>
      <c r="S14" s="14"/>
    </row>
    <row r="15" spans="1:21" ht="15.75" thickBot="1" x14ac:dyDescent="0.3">
      <c r="A15" s="22" t="s">
        <v>9</v>
      </c>
      <c r="B15" s="79" t="s">
        <v>5</v>
      </c>
      <c r="C15" s="83" t="s">
        <v>6</v>
      </c>
      <c r="D15" s="83" t="s">
        <v>45</v>
      </c>
      <c r="E15" s="83" t="s">
        <v>11</v>
      </c>
      <c r="F15" s="83" t="s">
        <v>10</v>
      </c>
      <c r="G15" s="53" t="s">
        <v>20</v>
      </c>
      <c r="H15" s="100" t="s">
        <v>36</v>
      </c>
      <c r="I15" s="196" t="s">
        <v>46</v>
      </c>
      <c r="J15" s="197"/>
      <c r="K15" s="197"/>
      <c r="L15" s="197"/>
      <c r="M15" s="197"/>
      <c r="N15" s="197"/>
      <c r="O15" s="197"/>
      <c r="P15" s="197"/>
      <c r="Q15" s="198"/>
      <c r="R15" s="126"/>
    </row>
    <row r="16" spans="1:21" ht="15.75" thickBot="1" x14ac:dyDescent="0.3">
      <c r="A16" s="26" t="s">
        <v>41</v>
      </c>
      <c r="B16" s="80">
        <v>0</v>
      </c>
      <c r="C16" s="27">
        <v>0</v>
      </c>
      <c r="D16" s="28">
        <f>IF(C16&gt;0,-0.06*C16-1.59,0)</f>
        <v>0</v>
      </c>
      <c r="E16" s="28">
        <f>C16+D16</f>
        <v>0</v>
      </c>
      <c r="F16" s="29">
        <f>C16*B16</f>
        <v>0</v>
      </c>
      <c r="G16" s="30">
        <f>B16*E16</f>
        <v>0</v>
      </c>
      <c r="H16" s="68">
        <f>D16*B16</f>
        <v>0</v>
      </c>
      <c r="I16" s="113" t="s">
        <v>6</v>
      </c>
      <c r="J16" s="114" t="s">
        <v>47</v>
      </c>
      <c r="K16" s="115" t="s">
        <v>11</v>
      </c>
      <c r="L16" s="113" t="s">
        <v>6</v>
      </c>
      <c r="M16" s="114" t="s">
        <v>47</v>
      </c>
      <c r="N16" s="116" t="s">
        <v>11</v>
      </c>
      <c r="O16" s="113" t="s">
        <v>6</v>
      </c>
      <c r="P16" s="114" t="s">
        <v>47</v>
      </c>
      <c r="Q16" s="116" t="s">
        <v>11</v>
      </c>
    </row>
    <row r="17" spans="1:19" s="10" customFormat="1" x14ac:dyDescent="0.25">
      <c r="A17" s="17" t="s">
        <v>42</v>
      </c>
      <c r="B17" s="81"/>
      <c r="C17" s="18">
        <v>0</v>
      </c>
      <c r="D17" s="19">
        <f t="shared" ref="D17:D19" si="0">IF(C17&gt;0,-0.06*C17-1.59,0)</f>
        <v>0</v>
      </c>
      <c r="E17" s="19">
        <f t="shared" ref="E17:E18" si="1">C17+D17</f>
        <v>0</v>
      </c>
      <c r="F17" s="20">
        <f>C17*B17</f>
        <v>0</v>
      </c>
      <c r="G17" s="21">
        <f>B17*E17</f>
        <v>0</v>
      </c>
      <c r="H17" s="66">
        <f>D17*B17</f>
        <v>0</v>
      </c>
      <c r="I17" s="107">
        <v>10</v>
      </c>
      <c r="J17" s="108">
        <f t="shared" ref="J17:J20" si="2">I17*0.06+1.59</f>
        <v>2.19</v>
      </c>
      <c r="K17" s="110">
        <f t="shared" ref="K17:K20" si="3">I17-J17</f>
        <v>7.8100000000000005</v>
      </c>
      <c r="L17" s="107">
        <v>50</v>
      </c>
      <c r="M17" s="108">
        <f t="shared" ref="M17:M20" si="4">L17*0.06+1.59</f>
        <v>4.59</v>
      </c>
      <c r="N17" s="109">
        <f t="shared" ref="N17:N20" si="5">L17-M17</f>
        <v>45.41</v>
      </c>
      <c r="O17" s="107">
        <v>90</v>
      </c>
      <c r="P17" s="108">
        <f t="shared" ref="P17:P20" si="6">O17*0.06+1.59</f>
        <v>6.9899999999999993</v>
      </c>
      <c r="Q17" s="109">
        <f t="shared" ref="Q17:Q20" si="7">O17-P17</f>
        <v>83.01</v>
      </c>
      <c r="R17"/>
    </row>
    <row r="18" spans="1:19" x14ac:dyDescent="0.25">
      <c r="A18" s="17"/>
      <c r="B18" s="81"/>
      <c r="C18" s="18">
        <v>0</v>
      </c>
      <c r="D18" s="19">
        <f t="shared" si="0"/>
        <v>0</v>
      </c>
      <c r="E18" s="19">
        <f t="shared" si="1"/>
        <v>0</v>
      </c>
      <c r="F18" s="20">
        <f>C18*B18</f>
        <v>0</v>
      </c>
      <c r="G18" s="21">
        <f>B18*E18</f>
        <v>0</v>
      </c>
      <c r="H18" s="66">
        <f>D18*B18</f>
        <v>0</v>
      </c>
      <c r="I18" s="101">
        <v>20</v>
      </c>
      <c r="J18" s="102">
        <f t="shared" si="2"/>
        <v>2.79</v>
      </c>
      <c r="K18" s="111">
        <f t="shared" si="3"/>
        <v>17.21</v>
      </c>
      <c r="L18" s="101">
        <v>60</v>
      </c>
      <c r="M18" s="102">
        <f t="shared" si="4"/>
        <v>5.1899999999999995</v>
      </c>
      <c r="N18" s="103">
        <f t="shared" si="5"/>
        <v>54.81</v>
      </c>
      <c r="O18" s="101">
        <v>100</v>
      </c>
      <c r="P18" s="102">
        <f t="shared" si="6"/>
        <v>7.59</v>
      </c>
      <c r="Q18" s="103">
        <f t="shared" si="7"/>
        <v>92.41</v>
      </c>
    </row>
    <row r="19" spans="1:19" ht="15.75" thickBot="1" x14ac:dyDescent="0.3">
      <c r="A19" s="31"/>
      <c r="B19" s="82"/>
      <c r="C19" s="32">
        <v>0</v>
      </c>
      <c r="D19" s="33">
        <f t="shared" si="0"/>
        <v>0</v>
      </c>
      <c r="E19" s="33">
        <f t="shared" ref="E19" si="8">C19+D19</f>
        <v>0</v>
      </c>
      <c r="F19" s="34">
        <f>C19*B19</f>
        <v>0</v>
      </c>
      <c r="G19" s="35">
        <f>B19*E19</f>
        <v>0</v>
      </c>
      <c r="H19" s="69">
        <f>D19*B19</f>
        <v>0</v>
      </c>
      <c r="I19" s="101">
        <v>30</v>
      </c>
      <c r="J19" s="102">
        <f t="shared" si="2"/>
        <v>3.3899999999999997</v>
      </c>
      <c r="K19" s="111">
        <f t="shared" si="3"/>
        <v>26.61</v>
      </c>
      <c r="L19" s="101">
        <v>70</v>
      </c>
      <c r="M19" s="102">
        <f t="shared" si="4"/>
        <v>5.79</v>
      </c>
      <c r="N19" s="103">
        <f t="shared" si="5"/>
        <v>64.209999999999994</v>
      </c>
      <c r="O19" s="101">
        <v>120</v>
      </c>
      <c r="P19" s="102">
        <f t="shared" si="6"/>
        <v>8.7899999999999991</v>
      </c>
      <c r="Q19" s="103">
        <f t="shared" si="7"/>
        <v>111.21000000000001</v>
      </c>
      <c r="S19" s="14"/>
    </row>
    <row r="20" spans="1:19" ht="15.75" thickBot="1" x14ac:dyDescent="0.3">
      <c r="A20" s="23" t="s">
        <v>9</v>
      </c>
      <c r="B20" s="84">
        <f>SUM(B16:B19)</f>
        <v>0</v>
      </c>
      <c r="C20" s="24"/>
      <c r="D20" s="24"/>
      <c r="E20" s="24"/>
      <c r="F20" s="24">
        <f>SUM(F16:F19)</f>
        <v>0</v>
      </c>
      <c r="G20" s="25">
        <f>SUM(G16:G19)</f>
        <v>0</v>
      </c>
      <c r="H20" s="67">
        <f>SUM(H16:H19)</f>
        <v>0</v>
      </c>
      <c r="I20" s="104">
        <v>40</v>
      </c>
      <c r="J20" s="105">
        <f t="shared" si="2"/>
        <v>3.99</v>
      </c>
      <c r="K20" s="112">
        <f t="shared" si="3"/>
        <v>36.01</v>
      </c>
      <c r="L20" s="104">
        <v>80</v>
      </c>
      <c r="M20" s="105">
        <f t="shared" si="4"/>
        <v>6.39</v>
      </c>
      <c r="N20" s="106">
        <f t="shared" si="5"/>
        <v>73.61</v>
      </c>
      <c r="O20" s="104">
        <v>150</v>
      </c>
      <c r="P20" s="105">
        <f t="shared" si="6"/>
        <v>10.59</v>
      </c>
      <c r="Q20" s="106">
        <f t="shared" si="7"/>
        <v>139.41</v>
      </c>
      <c r="R20" s="10"/>
    </row>
    <row r="21" spans="1:19" s="2" customFormat="1" x14ac:dyDescent="0.25">
      <c r="A21"/>
      <c r="B21"/>
      <c r="C21"/>
      <c r="D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/>
    </row>
    <row r="22" spans="1:19" x14ac:dyDescent="0.25">
      <c r="A22" t="s">
        <v>23</v>
      </c>
      <c r="B22" s="12">
        <v>9.2499999999999999E-2</v>
      </c>
      <c r="C22" s="77"/>
      <c r="E22" t="s">
        <v>24</v>
      </c>
      <c r="F22" s="61">
        <v>0.18</v>
      </c>
      <c r="S22" s="14"/>
    </row>
    <row r="23" spans="1:19" ht="15.75" thickBot="1" x14ac:dyDescent="0.3">
      <c r="I23" s="3" t="s">
        <v>43</v>
      </c>
      <c r="S23" s="14"/>
    </row>
    <row r="24" spans="1:19" ht="15.75" thickBot="1" x14ac:dyDescent="0.3">
      <c r="A24" s="141" t="s">
        <v>15</v>
      </c>
      <c r="B24" s="181" t="s">
        <v>0</v>
      </c>
      <c r="C24" s="182"/>
      <c r="D24" s="142" t="s">
        <v>5</v>
      </c>
      <c r="E24" s="83" t="s">
        <v>8</v>
      </c>
      <c r="F24" s="83" t="s">
        <v>3</v>
      </c>
      <c r="G24" s="83" t="s">
        <v>7</v>
      </c>
      <c r="H24" s="53" t="s">
        <v>12</v>
      </c>
      <c r="I24" s="86" t="s">
        <v>4</v>
      </c>
      <c r="J24" s="83" t="s">
        <v>13</v>
      </c>
      <c r="K24" s="83" t="s">
        <v>14</v>
      </c>
      <c r="L24" s="83" t="s">
        <v>1</v>
      </c>
      <c r="M24" s="188" t="s">
        <v>2</v>
      </c>
      <c r="N24" s="175"/>
      <c r="O24" s="175"/>
      <c r="P24" s="175"/>
      <c r="Q24" s="175"/>
      <c r="R24" s="189"/>
    </row>
    <row r="25" spans="1:19" x14ac:dyDescent="0.25">
      <c r="A25" s="140"/>
      <c r="B25" s="204"/>
      <c r="C25" s="205"/>
      <c r="D25" s="140"/>
      <c r="E25" s="27">
        <v>0</v>
      </c>
      <c r="F25" s="29">
        <f>E25*Sales_Tax</f>
        <v>0</v>
      </c>
      <c r="G25" s="29">
        <f>E25*Gratuity</f>
        <v>0</v>
      </c>
      <c r="H25" s="30">
        <f>SUM(E25:G25)</f>
        <v>0</v>
      </c>
      <c r="I25" s="87">
        <f>D25*E25</f>
        <v>0</v>
      </c>
      <c r="J25" s="29">
        <f>D25*F25</f>
        <v>0</v>
      </c>
      <c r="K25" s="29">
        <f>D25*G25</f>
        <v>0</v>
      </c>
      <c r="L25" s="29">
        <f>SUM(I25:K25)</f>
        <v>0</v>
      </c>
      <c r="M25" s="206"/>
      <c r="N25" s="207"/>
      <c r="O25" s="207"/>
      <c r="P25" s="207"/>
      <c r="Q25" s="207"/>
      <c r="R25" s="208"/>
    </row>
    <row r="26" spans="1:19" x14ac:dyDescent="0.25">
      <c r="A26" s="18"/>
      <c r="B26" s="166"/>
      <c r="C26" s="167"/>
      <c r="D26" s="18"/>
      <c r="E26" s="18"/>
      <c r="F26" s="20">
        <f>E26*Sales_Tax</f>
        <v>0</v>
      </c>
      <c r="G26" s="20">
        <f>E26*Gratuity</f>
        <v>0</v>
      </c>
      <c r="H26" s="21">
        <f>SUM(E26:G26)</f>
        <v>0</v>
      </c>
      <c r="I26" s="88">
        <f>D26*E26</f>
        <v>0</v>
      </c>
      <c r="J26" s="20">
        <f>D26*F26</f>
        <v>0</v>
      </c>
      <c r="K26" s="20">
        <f>D26*G26</f>
        <v>0</v>
      </c>
      <c r="L26" s="20">
        <f>SUM(I26:K26)</f>
        <v>0</v>
      </c>
      <c r="M26" s="160"/>
      <c r="N26" s="161"/>
      <c r="O26" s="161"/>
      <c r="P26" s="161"/>
      <c r="Q26" s="161"/>
      <c r="R26" s="162"/>
    </row>
    <row r="27" spans="1:19" s="2" customFormat="1" x14ac:dyDescent="0.25">
      <c r="A27" s="18"/>
      <c r="B27" s="166"/>
      <c r="C27" s="167"/>
      <c r="D27" s="18"/>
      <c r="E27" s="18"/>
      <c r="F27" s="20">
        <f>E27*Sales_Tax</f>
        <v>0</v>
      </c>
      <c r="G27" s="20">
        <f>E27*Gratuity</f>
        <v>0</v>
      </c>
      <c r="H27" s="21">
        <f>SUM(E27:G27)</f>
        <v>0</v>
      </c>
      <c r="I27" s="88">
        <f>D27*E27</f>
        <v>0</v>
      </c>
      <c r="J27" s="20">
        <f>D27*F27</f>
        <v>0</v>
      </c>
      <c r="K27" s="20">
        <f>D27*G27</f>
        <v>0</v>
      </c>
      <c r="L27" s="20">
        <f>SUM(I27:K27)</f>
        <v>0</v>
      </c>
      <c r="M27" s="160"/>
      <c r="N27" s="161"/>
      <c r="O27" s="161"/>
      <c r="P27" s="161"/>
      <c r="Q27" s="161"/>
      <c r="R27" s="162"/>
    </row>
    <row r="28" spans="1:19" x14ac:dyDescent="0.25">
      <c r="A28" s="18"/>
      <c r="B28" s="166"/>
      <c r="C28" s="167"/>
      <c r="D28" s="18"/>
      <c r="E28" s="18"/>
      <c r="F28" s="20">
        <f>E28*Sales_Tax</f>
        <v>0</v>
      </c>
      <c r="G28" s="20">
        <f>E28*Gratuity</f>
        <v>0</v>
      </c>
      <c r="H28" s="21">
        <f>SUM(E28:G28)</f>
        <v>0</v>
      </c>
      <c r="I28" s="88">
        <f>D28*E28</f>
        <v>0</v>
      </c>
      <c r="J28" s="20">
        <f>D28*F28</f>
        <v>0</v>
      </c>
      <c r="K28" s="20">
        <f>D28*G28</f>
        <v>0</v>
      </c>
      <c r="L28" s="20">
        <f>SUM(I28:K28)</f>
        <v>0</v>
      </c>
      <c r="M28" s="160"/>
      <c r="N28" s="161"/>
      <c r="O28" s="161"/>
      <c r="P28" s="161"/>
      <c r="Q28" s="161"/>
      <c r="R28" s="162"/>
    </row>
    <row r="29" spans="1:19" s="2" customFormat="1" ht="15.75" thickBot="1" x14ac:dyDescent="0.3">
      <c r="A29" s="18"/>
      <c r="B29" s="166"/>
      <c r="C29" s="167"/>
      <c r="D29" s="32"/>
      <c r="E29" s="32"/>
      <c r="F29" s="34">
        <f>E29*Sales_Tax</f>
        <v>0</v>
      </c>
      <c r="G29" s="34">
        <f>E29*Gratuity</f>
        <v>0</v>
      </c>
      <c r="H29" s="35">
        <f>SUM(E29:G29)</f>
        <v>0</v>
      </c>
      <c r="I29" s="89">
        <f>D29*E29</f>
        <v>0</v>
      </c>
      <c r="J29" s="34">
        <f>D29*F29</f>
        <v>0</v>
      </c>
      <c r="K29" s="34">
        <f>D29*G29</f>
        <v>0</v>
      </c>
      <c r="L29" s="34">
        <f>SUM(I29:K29)</f>
        <v>0</v>
      </c>
      <c r="M29" s="163"/>
      <c r="N29" s="164"/>
      <c r="O29" s="164"/>
      <c r="P29" s="164"/>
      <c r="Q29" s="164"/>
      <c r="R29" s="165"/>
    </row>
    <row r="30" spans="1:19" ht="15.75" thickBot="1" x14ac:dyDescent="0.3">
      <c r="A30" s="174" t="s">
        <v>16</v>
      </c>
      <c r="B30" s="175"/>
      <c r="C30" s="176"/>
      <c r="D30" s="36"/>
      <c r="E30" s="37">
        <f t="shared" ref="E30:L30" si="9">SUM(E25:E29)</f>
        <v>0</v>
      </c>
      <c r="F30" s="37">
        <f t="shared" si="9"/>
        <v>0</v>
      </c>
      <c r="G30" s="37">
        <f t="shared" si="9"/>
        <v>0</v>
      </c>
      <c r="H30" s="91">
        <f t="shared" si="9"/>
        <v>0</v>
      </c>
      <c r="I30" s="90">
        <f t="shared" si="9"/>
        <v>0</v>
      </c>
      <c r="J30" s="37">
        <f t="shared" si="9"/>
        <v>0</v>
      </c>
      <c r="K30" s="37">
        <f t="shared" si="9"/>
        <v>0</v>
      </c>
      <c r="L30" s="38">
        <f t="shared" si="9"/>
        <v>0</v>
      </c>
      <c r="M30" s="193"/>
      <c r="N30" s="194"/>
      <c r="O30" s="194"/>
      <c r="P30" s="194"/>
      <c r="Q30" s="194"/>
      <c r="R30" s="195"/>
      <c r="S30" s="14"/>
    </row>
    <row r="31" spans="1:19" ht="15.75" thickBot="1" x14ac:dyDescent="0.3">
      <c r="I31" s="3" t="s">
        <v>44</v>
      </c>
      <c r="S31" s="14"/>
    </row>
    <row r="32" spans="1:19" ht="15.75" thickBot="1" x14ac:dyDescent="0.3">
      <c r="A32" s="141" t="s">
        <v>17</v>
      </c>
      <c r="B32" s="181" t="s">
        <v>0</v>
      </c>
      <c r="C32" s="182"/>
      <c r="D32" s="79" t="s">
        <v>5</v>
      </c>
      <c r="E32" s="83" t="s">
        <v>18</v>
      </c>
      <c r="F32" s="83" t="s">
        <v>3</v>
      </c>
      <c r="G32" s="83" t="s">
        <v>7</v>
      </c>
      <c r="H32" s="53" t="s">
        <v>12</v>
      </c>
      <c r="I32" s="86" t="s">
        <v>22</v>
      </c>
      <c r="J32" s="83" t="s">
        <v>13</v>
      </c>
      <c r="K32" s="83" t="s">
        <v>14</v>
      </c>
      <c r="L32" s="83" t="s">
        <v>1</v>
      </c>
      <c r="M32" s="188" t="s">
        <v>2</v>
      </c>
      <c r="N32" s="175"/>
      <c r="O32" s="175"/>
      <c r="P32" s="175"/>
      <c r="Q32" s="175"/>
      <c r="R32" s="189"/>
      <c r="S32" s="14"/>
    </row>
    <row r="33" spans="1:19" x14ac:dyDescent="0.25">
      <c r="A33" s="143"/>
      <c r="B33" s="166"/>
      <c r="C33" s="167"/>
      <c r="D33" s="80"/>
      <c r="E33" s="27">
        <v>0</v>
      </c>
      <c r="F33" s="39"/>
      <c r="G33" s="40"/>
      <c r="H33" s="93"/>
      <c r="I33" s="87">
        <f>D33*E33</f>
        <v>0</v>
      </c>
      <c r="J33" s="29">
        <v>0</v>
      </c>
      <c r="K33" s="29">
        <v>0</v>
      </c>
      <c r="L33" s="29">
        <f>SUM(I33:K33)</f>
        <v>0</v>
      </c>
      <c r="M33" s="157"/>
      <c r="N33" s="158"/>
      <c r="O33" s="158"/>
      <c r="P33" s="158"/>
      <c r="Q33" s="158"/>
      <c r="R33" s="159"/>
    </row>
    <row r="34" spans="1:19" x14ac:dyDescent="0.25">
      <c r="A34" s="81"/>
      <c r="B34" s="166"/>
      <c r="C34" s="167"/>
      <c r="D34" s="81"/>
      <c r="E34" s="18"/>
      <c r="F34" s="41"/>
      <c r="G34" s="42"/>
      <c r="H34" s="94"/>
      <c r="I34" s="88">
        <f>D34*E34</f>
        <v>0</v>
      </c>
      <c r="J34" s="20">
        <f>I34*Sales_Tax</f>
        <v>0</v>
      </c>
      <c r="K34" s="20">
        <v>0</v>
      </c>
      <c r="L34" s="20">
        <f>SUM(I34:K34)</f>
        <v>0</v>
      </c>
      <c r="M34" s="160"/>
      <c r="N34" s="161"/>
      <c r="O34" s="161"/>
      <c r="P34" s="161"/>
      <c r="Q34" s="161"/>
      <c r="R34" s="162"/>
    </row>
    <row r="35" spans="1:19" s="4" customFormat="1" x14ac:dyDescent="0.25">
      <c r="A35" s="81"/>
      <c r="B35" s="166"/>
      <c r="C35" s="167"/>
      <c r="D35" s="81"/>
      <c r="E35" s="18"/>
      <c r="F35" s="41"/>
      <c r="G35" s="42"/>
      <c r="H35" s="94"/>
      <c r="I35" s="88">
        <f>D35*E35</f>
        <v>0</v>
      </c>
      <c r="J35" s="20">
        <f>I35*Sales_Tax</f>
        <v>0</v>
      </c>
      <c r="K35" s="20">
        <f>I35*Gratuity</f>
        <v>0</v>
      </c>
      <c r="L35" s="20">
        <f>SUM(I35:K35)</f>
        <v>0</v>
      </c>
      <c r="M35" s="160"/>
      <c r="N35" s="161"/>
      <c r="O35" s="161"/>
      <c r="P35" s="161"/>
      <c r="Q35" s="161"/>
      <c r="R35" s="162"/>
    </row>
    <row r="36" spans="1:19" s="10" customFormat="1" ht="15.75" thickBot="1" x14ac:dyDescent="0.3">
      <c r="A36" s="81"/>
      <c r="B36" s="166"/>
      <c r="C36" s="167"/>
      <c r="D36" s="82"/>
      <c r="E36" s="32"/>
      <c r="F36" s="43"/>
      <c r="G36" s="44"/>
      <c r="H36" s="95"/>
      <c r="I36" s="89">
        <f>D36*E36</f>
        <v>0</v>
      </c>
      <c r="J36" s="34">
        <f>I36*Sales_Tax</f>
        <v>0</v>
      </c>
      <c r="K36" s="34">
        <f>I36*Gratuity</f>
        <v>0</v>
      </c>
      <c r="L36" s="34">
        <f>SUM(I36:K36)</f>
        <v>0</v>
      </c>
      <c r="M36" s="163"/>
      <c r="N36" s="164"/>
      <c r="O36" s="164"/>
      <c r="P36" s="164"/>
      <c r="Q36" s="164"/>
      <c r="R36" s="165"/>
    </row>
    <row r="37" spans="1:19" s="4" customFormat="1" ht="15.75" thickBot="1" x14ac:dyDescent="0.3">
      <c r="A37" s="174" t="s">
        <v>27</v>
      </c>
      <c r="B37" s="175"/>
      <c r="C37" s="176"/>
      <c r="D37" s="50"/>
      <c r="E37" s="51"/>
      <c r="F37" s="51"/>
      <c r="G37" s="51"/>
      <c r="H37" s="96">
        <f>IFERROR(L37/Total_Participants,0)</f>
        <v>0</v>
      </c>
      <c r="I37" s="92">
        <f>SUM(I33:I36)</f>
        <v>0</v>
      </c>
      <c r="J37" s="52">
        <f>SUM(J33:J36)</f>
        <v>0</v>
      </c>
      <c r="K37" s="52">
        <f>SUM(K33:K36)</f>
        <v>0</v>
      </c>
      <c r="L37" s="51">
        <f>SUM(L33:L36)</f>
        <v>0</v>
      </c>
      <c r="M37" s="193"/>
      <c r="N37" s="194"/>
      <c r="O37" s="194"/>
      <c r="P37" s="194"/>
      <c r="Q37" s="194"/>
      <c r="R37" s="195"/>
    </row>
    <row r="38" spans="1:19" s="2" customFormat="1" x14ac:dyDescent="0.25">
      <c r="A38" s="4"/>
      <c r="B38" s="4"/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"/>
    </row>
    <row r="39" spans="1:19" x14ac:dyDescent="0.25">
      <c r="A39" s="10" t="s">
        <v>19</v>
      </c>
      <c r="B39" s="10"/>
      <c r="C39" s="10"/>
      <c r="D39" s="10"/>
      <c r="E39" s="11"/>
      <c r="F39" s="11"/>
      <c r="G39" s="11"/>
      <c r="H39" s="11">
        <f>H30+H37</f>
        <v>0</v>
      </c>
      <c r="I39" s="13">
        <f>I30+I37</f>
        <v>0</v>
      </c>
      <c r="J39" s="13">
        <f>J30+J37</f>
        <v>0</v>
      </c>
      <c r="K39" s="13">
        <f>K30+K37</f>
        <v>0</v>
      </c>
      <c r="L39" s="11">
        <f>L30+L37</f>
        <v>0</v>
      </c>
      <c r="M39" s="11"/>
      <c r="N39" s="11"/>
      <c r="O39" s="11"/>
      <c r="P39" s="11"/>
      <c r="Q39" s="11"/>
      <c r="R39" s="10"/>
      <c r="S39" s="14"/>
    </row>
    <row r="40" spans="1:19" ht="15.75" thickBot="1" x14ac:dyDescent="0.3">
      <c r="A40" s="4"/>
      <c r="B40" s="4"/>
      <c r="C40" s="4"/>
      <c r="D40" s="4"/>
      <c r="E40" s="5"/>
      <c r="F40" s="5"/>
      <c r="G40" s="5"/>
      <c r="H40" s="5"/>
      <c r="I40" s="3" t="s">
        <v>25</v>
      </c>
      <c r="J40" s="5"/>
      <c r="K40" s="5"/>
      <c r="L40" s="5"/>
      <c r="M40" s="5"/>
      <c r="N40" s="5"/>
      <c r="O40" s="5"/>
      <c r="P40" s="5"/>
      <c r="Q40" s="5"/>
      <c r="R40" s="4"/>
      <c r="S40" s="14"/>
    </row>
    <row r="41" spans="1:19" ht="15.75" thickBot="1" x14ac:dyDescent="0.3">
      <c r="A41" s="22" t="s">
        <v>21</v>
      </c>
      <c r="B41" s="181" t="s">
        <v>0</v>
      </c>
      <c r="C41" s="182"/>
      <c r="D41" s="79" t="s">
        <v>5</v>
      </c>
      <c r="E41" s="83" t="s">
        <v>18</v>
      </c>
      <c r="F41" s="83" t="s">
        <v>3</v>
      </c>
      <c r="G41" s="83" t="s">
        <v>7</v>
      </c>
      <c r="H41" s="53" t="s">
        <v>12</v>
      </c>
      <c r="I41" s="86" t="s">
        <v>22</v>
      </c>
      <c r="J41" s="83" t="s">
        <v>13</v>
      </c>
      <c r="K41" s="83" t="s">
        <v>14</v>
      </c>
      <c r="L41" s="83" t="s">
        <v>1</v>
      </c>
      <c r="M41" s="188" t="s">
        <v>2</v>
      </c>
      <c r="N41" s="175"/>
      <c r="O41" s="175"/>
      <c r="P41" s="175"/>
      <c r="Q41" s="175"/>
      <c r="R41" s="189"/>
      <c r="S41" s="14"/>
    </row>
    <row r="42" spans="1:19" x14ac:dyDescent="0.25">
      <c r="A42" s="26"/>
      <c r="B42" s="157"/>
      <c r="C42" s="192"/>
      <c r="D42" s="80"/>
      <c r="E42" s="27"/>
      <c r="F42" s="39"/>
      <c r="G42" s="40"/>
      <c r="H42" s="93"/>
      <c r="I42" s="87">
        <f>D42*E42</f>
        <v>0</v>
      </c>
      <c r="J42" s="29">
        <v>0</v>
      </c>
      <c r="K42" s="29">
        <v>0</v>
      </c>
      <c r="L42" s="29">
        <f>SUM(I42:K42)</f>
        <v>0</v>
      </c>
      <c r="M42" s="157"/>
      <c r="N42" s="158"/>
      <c r="O42" s="158"/>
      <c r="P42" s="158"/>
      <c r="Q42" s="158"/>
      <c r="R42" s="159"/>
    </row>
    <row r="43" spans="1:19" x14ac:dyDescent="0.25">
      <c r="A43" s="17"/>
      <c r="B43" s="190"/>
      <c r="C43" s="191"/>
      <c r="D43" s="81"/>
      <c r="E43" s="18"/>
      <c r="F43" s="41"/>
      <c r="G43" s="42"/>
      <c r="H43" s="94"/>
      <c r="I43" s="88">
        <f>D43*E43</f>
        <v>0</v>
      </c>
      <c r="J43" s="20">
        <v>0</v>
      </c>
      <c r="K43" s="20">
        <v>0</v>
      </c>
      <c r="L43" s="20">
        <f>SUM(I43:K43)</f>
        <v>0</v>
      </c>
      <c r="M43" s="160"/>
      <c r="N43" s="161"/>
      <c r="O43" s="161"/>
      <c r="P43" s="161"/>
      <c r="Q43" s="161"/>
      <c r="R43" s="162"/>
    </row>
    <row r="44" spans="1:19" s="45" customFormat="1" x14ac:dyDescent="0.25">
      <c r="A44" s="17"/>
      <c r="B44" s="190"/>
      <c r="C44" s="191"/>
      <c r="D44" s="81"/>
      <c r="E44" s="18"/>
      <c r="F44" s="41"/>
      <c r="G44" s="42"/>
      <c r="H44" s="94"/>
      <c r="I44" s="88">
        <f>D44*E44</f>
        <v>0</v>
      </c>
      <c r="J44" s="20">
        <v>0</v>
      </c>
      <c r="K44" s="20">
        <v>0</v>
      </c>
      <c r="L44" s="20">
        <f>SUM(I44:K44)</f>
        <v>0</v>
      </c>
      <c r="M44" s="160"/>
      <c r="N44" s="161"/>
      <c r="O44" s="161"/>
      <c r="P44" s="161"/>
      <c r="Q44" s="161"/>
      <c r="R44" s="162"/>
    </row>
    <row r="45" spans="1:19" x14ac:dyDescent="0.25">
      <c r="A45" s="17"/>
      <c r="B45" s="190"/>
      <c r="C45" s="191"/>
      <c r="D45" s="81"/>
      <c r="E45" s="18"/>
      <c r="F45" s="41"/>
      <c r="G45" s="42"/>
      <c r="H45" s="94"/>
      <c r="I45" s="88">
        <f>D45*E45</f>
        <v>0</v>
      </c>
      <c r="J45" s="20">
        <f>I45*Sales_Tax</f>
        <v>0</v>
      </c>
      <c r="K45" s="20">
        <v>0</v>
      </c>
      <c r="L45" s="20">
        <f>SUM(I45:K45)</f>
        <v>0</v>
      </c>
      <c r="M45" s="160"/>
      <c r="N45" s="161"/>
      <c r="O45" s="161"/>
      <c r="P45" s="161"/>
      <c r="Q45" s="161"/>
      <c r="R45" s="162"/>
    </row>
    <row r="46" spans="1:19" s="8" customFormat="1" ht="15.75" thickBot="1" x14ac:dyDescent="0.3">
      <c r="A46" s="31"/>
      <c r="B46" s="199"/>
      <c r="C46" s="200"/>
      <c r="D46" s="82"/>
      <c r="E46" s="32"/>
      <c r="F46" s="43"/>
      <c r="G46" s="44"/>
      <c r="H46" s="95"/>
      <c r="I46" s="89">
        <f>D46*E46</f>
        <v>0</v>
      </c>
      <c r="J46" s="34">
        <f>I46*Sales_Tax</f>
        <v>0</v>
      </c>
      <c r="K46" s="34">
        <f>I46*Gratuity</f>
        <v>0</v>
      </c>
      <c r="L46" s="34">
        <f>SUM(I46:K46)</f>
        <v>0</v>
      </c>
      <c r="M46" s="163"/>
      <c r="N46" s="164"/>
      <c r="O46" s="164"/>
      <c r="P46" s="164"/>
      <c r="Q46" s="164"/>
      <c r="R46" s="165"/>
    </row>
    <row r="47" spans="1:19" s="6" customFormat="1" ht="15.75" thickBot="1" x14ac:dyDescent="0.3">
      <c r="A47" s="201" t="s">
        <v>25</v>
      </c>
      <c r="B47" s="202"/>
      <c r="C47" s="203"/>
      <c r="D47" s="46"/>
      <c r="E47" s="47"/>
      <c r="F47" s="48"/>
      <c r="G47" s="48"/>
      <c r="H47" s="98">
        <f>IFERROR(L47/Total_Participants,0)</f>
        <v>0</v>
      </c>
      <c r="I47" s="97">
        <f t="shared" ref="I47" si="10">SUM(I42:I46)</f>
        <v>0</v>
      </c>
      <c r="J47" s="48">
        <f t="shared" ref="J47" si="11">SUM(J42:J46)</f>
        <v>0</v>
      </c>
      <c r="K47" s="48">
        <f t="shared" ref="K47" si="12">SUM(K42:K46)</f>
        <v>0</v>
      </c>
      <c r="L47" s="49">
        <f t="shared" ref="L47" si="13">SUM(L42:L46)</f>
        <v>0</v>
      </c>
      <c r="M47" s="154"/>
      <c r="N47" s="155"/>
      <c r="O47" s="155"/>
      <c r="P47" s="155"/>
      <c r="Q47" s="155"/>
      <c r="R47" s="156"/>
    </row>
    <row r="49" spans="1:18" x14ac:dyDescent="0.25">
      <c r="A49" s="8" t="s">
        <v>22</v>
      </c>
      <c r="B49" s="8"/>
      <c r="C49" s="8"/>
      <c r="D49" s="8"/>
      <c r="E49" s="9"/>
      <c r="F49" s="9"/>
      <c r="G49" s="9"/>
      <c r="H49" s="9">
        <f>H39+H47</f>
        <v>0</v>
      </c>
      <c r="I49" s="8" t="s">
        <v>22</v>
      </c>
      <c r="J49" s="9"/>
      <c r="K49" s="9"/>
      <c r="L49" s="9">
        <f>L39+L47</f>
        <v>0</v>
      </c>
      <c r="M49" s="9"/>
      <c r="N49" s="9"/>
      <c r="O49" s="9"/>
      <c r="P49" s="9"/>
      <c r="Q49" s="9"/>
      <c r="R49" s="8"/>
    </row>
    <row r="50" spans="1:18" x14ac:dyDescent="0.25">
      <c r="A50" s="15" t="s">
        <v>26</v>
      </c>
      <c r="B50" s="6"/>
      <c r="C50" s="6"/>
      <c r="D50" s="6"/>
      <c r="E50" s="7"/>
      <c r="F50" s="7"/>
      <c r="G50" s="7"/>
      <c r="H50" s="7">
        <f>H49-E16</f>
        <v>0</v>
      </c>
      <c r="I50" s="6" t="s">
        <v>26</v>
      </c>
      <c r="J50" s="6"/>
      <c r="K50" s="6"/>
      <c r="L50" s="16">
        <f>L49-G20</f>
        <v>0</v>
      </c>
      <c r="M50" s="16"/>
      <c r="N50" s="16"/>
      <c r="O50" s="16"/>
      <c r="P50" s="16"/>
      <c r="Q50" s="16"/>
      <c r="R50" s="7"/>
    </row>
  </sheetData>
  <mergeCells count="53">
    <mergeCell ref="I15:Q15"/>
    <mergeCell ref="B44:C44"/>
    <mergeCell ref="B45:C45"/>
    <mergeCell ref="B46:C46"/>
    <mergeCell ref="A47:C47"/>
    <mergeCell ref="B25:C25"/>
    <mergeCell ref="B26:C26"/>
    <mergeCell ref="B27:C27"/>
    <mergeCell ref="B28:C28"/>
    <mergeCell ref="M24:R24"/>
    <mergeCell ref="M25:R25"/>
    <mergeCell ref="M26:R26"/>
    <mergeCell ref="M27:R27"/>
    <mergeCell ref="M28:R28"/>
    <mergeCell ref="M29:R29"/>
    <mergeCell ref="M30:R30"/>
    <mergeCell ref="B43:C43"/>
    <mergeCell ref="B32:C32"/>
    <mergeCell ref="B33:C33"/>
    <mergeCell ref="B34:C34"/>
    <mergeCell ref="B36:C36"/>
    <mergeCell ref="A37:C37"/>
    <mergeCell ref="B41:C41"/>
    <mergeCell ref="B42:C42"/>
    <mergeCell ref="B6:C6"/>
    <mergeCell ref="B24:C24"/>
    <mergeCell ref="B12:D12"/>
    <mergeCell ref="E12:F12"/>
    <mergeCell ref="B13:D13"/>
    <mergeCell ref="B14:D14"/>
    <mergeCell ref="E13:F13"/>
    <mergeCell ref="B35:C35"/>
    <mergeCell ref="B11:D11"/>
    <mergeCell ref="E11:F11"/>
    <mergeCell ref="G11:H11"/>
    <mergeCell ref="A30:C30"/>
    <mergeCell ref="B29:C29"/>
    <mergeCell ref="E14:F14"/>
    <mergeCell ref="I6:R12"/>
    <mergeCell ref="M47:R47"/>
    <mergeCell ref="M42:R42"/>
    <mergeCell ref="M43:R43"/>
    <mergeCell ref="M44:R44"/>
    <mergeCell ref="M45:R45"/>
    <mergeCell ref="M46:R46"/>
    <mergeCell ref="F6:G6"/>
    <mergeCell ref="M32:R32"/>
    <mergeCell ref="M33:R33"/>
    <mergeCell ref="M34:R34"/>
    <mergeCell ref="M35:R35"/>
    <mergeCell ref="M36:R36"/>
    <mergeCell ref="M37:R37"/>
    <mergeCell ref="M41:R41"/>
  </mergeCells>
  <printOptions horizontalCentered="1"/>
  <pageMargins left="0.5" right="0.5" top="0.5" bottom="0.5" header="0.3" footer="0.3"/>
  <pageSetup pageOrder="overThenDown" orientation="landscape" r:id="rId1"/>
  <headerFooter>
    <oddFooter>&amp;LRev. 0 (01/2019)&amp;RPage  &amp;P of &amp;N</oddFooter>
  </headerFooter>
  <rowBreaks count="1" manualBreakCount="1">
    <brk id="14" max="16383" man="1"/>
  </rowBreaks>
  <colBreaks count="2" manualBreakCount="2">
    <brk id="8" max="1048575" man="1"/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2" sqref="B2"/>
    </sheetView>
  </sheetViews>
  <sheetFormatPr defaultRowHeight="15" x14ac:dyDescent="0.25"/>
  <sheetData>
    <row r="2" spans="1:1" x14ac:dyDescent="0.25">
      <c r="A2">
        <v>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Cost Summary</vt:lpstr>
      <vt:lpstr>Sheet2</vt:lpstr>
      <vt:lpstr>Gratuity</vt:lpstr>
      <vt:lpstr>Sales_Tax</vt:lpstr>
      <vt:lpstr>Total_Participants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Wong</dc:creator>
  <cp:lastModifiedBy>Anthony Mendoza</cp:lastModifiedBy>
  <cp:lastPrinted>2019-01-15T20:41:24Z</cp:lastPrinted>
  <dcterms:created xsi:type="dcterms:W3CDTF">2018-12-04T23:42:01Z</dcterms:created>
  <dcterms:modified xsi:type="dcterms:W3CDTF">2019-02-13T08:54:41Z</dcterms:modified>
</cp:coreProperties>
</file>